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1075" windowHeight="9030"/>
  </bookViews>
  <sheets>
    <sheet name="Fattura" sheetId="1" r:id="rId1"/>
    <sheet name="Magazzino" sheetId="2" r:id="rId2"/>
  </sheets>
  <definedNames>
    <definedName name="lista">Magazzino!$A$2:$A$6</definedName>
    <definedName name="magazzino">Magazzino!$A$2:$D$15</definedName>
  </definedNames>
  <calcPr calcId="125725"/>
</workbook>
</file>

<file path=xl/calcChain.xml><?xml version="1.0" encoding="utf-8"?>
<calcChain xmlns="http://schemas.openxmlformats.org/spreadsheetml/2006/main">
  <c r="I3" i="1"/>
  <c r="E3" s="1"/>
  <c r="I4"/>
  <c r="E4" s="1"/>
  <c r="I5"/>
  <c r="E5" s="1"/>
  <c r="I6"/>
  <c r="E6" s="1"/>
  <c r="I7"/>
  <c r="E7" s="1"/>
  <c r="I8"/>
  <c r="E8" s="1"/>
  <c r="I9"/>
  <c r="E9" s="1"/>
  <c r="I10"/>
  <c r="E10" s="1"/>
  <c r="I11"/>
  <c r="E11" s="1"/>
  <c r="I12"/>
  <c r="E12" s="1"/>
  <c r="I2"/>
  <c r="E2" s="1"/>
  <c r="D3"/>
  <c r="F3" s="1"/>
  <c r="D4"/>
  <c r="F4" s="1"/>
  <c r="D5"/>
  <c r="F5" s="1"/>
  <c r="D6"/>
  <c r="F6" s="1"/>
  <c r="D7"/>
  <c r="F7" s="1"/>
  <c r="D8"/>
  <c r="F8" s="1"/>
  <c r="D9"/>
  <c r="F9" s="1"/>
  <c r="D10"/>
  <c r="F10" s="1"/>
  <c r="D11"/>
  <c r="F11" s="1"/>
  <c r="D12"/>
  <c r="F12" s="1"/>
  <c r="B3"/>
  <c r="B4"/>
  <c r="B5"/>
  <c r="B6"/>
  <c r="B7"/>
  <c r="B8"/>
  <c r="B9"/>
  <c r="B10"/>
  <c r="B11"/>
  <c r="B12"/>
  <c r="D2"/>
  <c r="F2" s="1"/>
  <c r="B13"/>
  <c r="B2"/>
  <c r="F15" l="1"/>
</calcChain>
</file>

<file path=xl/sharedStrings.xml><?xml version="1.0" encoding="utf-8"?>
<sst xmlns="http://schemas.openxmlformats.org/spreadsheetml/2006/main" count="30" uniqueCount="18">
  <si>
    <t>Codice</t>
  </si>
  <si>
    <t>descrizione</t>
  </si>
  <si>
    <t>prezzo</t>
  </si>
  <si>
    <t>P-01</t>
  </si>
  <si>
    <t>Piatti bordo argento</t>
  </si>
  <si>
    <t>P-01A</t>
  </si>
  <si>
    <t>Piatti bordo oro</t>
  </si>
  <si>
    <t>P-02</t>
  </si>
  <si>
    <t>Tazze bordo oro</t>
  </si>
  <si>
    <t>S-01</t>
  </si>
  <si>
    <t>Forchette acciaio INOX 18/10</t>
  </si>
  <si>
    <t>S-03</t>
  </si>
  <si>
    <t>Coltelli acciaio inox 18/10</t>
  </si>
  <si>
    <t>Descrizione</t>
  </si>
  <si>
    <t>Quantità</t>
  </si>
  <si>
    <t>Prezzo</t>
  </si>
  <si>
    <t>Totali</t>
  </si>
  <si>
    <t>pezzi</t>
  </si>
</sst>
</file>

<file path=xl/styles.xml><?xml version="1.0" encoding="utf-8"?>
<styleSheet xmlns="http://schemas.openxmlformats.org/spreadsheetml/2006/main">
  <numFmts count="3">
    <numFmt numFmtId="44" formatCode="_-&quot;€&quot;\ * #,##0.00_-;\-&quot;€&quot;\ * #,##0.00_-;_-&quot;€&quot;\ * &quot;-&quot;??_-;_-@_-"/>
    <numFmt numFmtId="164" formatCode="&quot;€&quot;\ #,##0.00"/>
    <numFmt numFmtId="165" formatCode=";;;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164" fontId="0" fillId="0" borderId="0" xfId="0" applyNumberFormat="1"/>
    <xf numFmtId="0" fontId="1" fillId="0" borderId="2" xfId="0" applyFont="1" applyBorder="1"/>
    <xf numFmtId="0" fontId="0" fillId="0" borderId="3" xfId="0" applyBorder="1"/>
    <xf numFmtId="0" fontId="0" fillId="0" borderId="1" xfId="0" applyBorder="1" applyProtection="1"/>
    <xf numFmtId="164" fontId="0" fillId="0" borderId="5" xfId="0" applyNumberFormat="1" applyBorder="1" applyProtection="1"/>
    <xf numFmtId="44" fontId="1" fillId="0" borderId="6" xfId="0" applyNumberFormat="1" applyFont="1" applyBorder="1" applyProtection="1"/>
    <xf numFmtId="44" fontId="1" fillId="0" borderId="4" xfId="0" applyNumberFormat="1" applyFont="1" applyBorder="1" applyProtection="1"/>
    <xf numFmtId="0" fontId="2" fillId="0" borderId="1" xfId="0" applyFont="1" applyBorder="1" applyProtection="1"/>
    <xf numFmtId="0" fontId="3" fillId="0" borderId="0" xfId="0" applyFont="1"/>
    <xf numFmtId="165" fontId="3" fillId="0" borderId="0" xfId="0" applyNumberFormat="1" applyFont="1" applyProtection="1"/>
  </cellXfs>
  <cellStyles count="1">
    <cellStyle name="Normale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"/>
  <sheetViews>
    <sheetView tabSelected="1" workbookViewId="0">
      <selection activeCell="E17" sqref="E17"/>
    </sheetView>
  </sheetViews>
  <sheetFormatPr defaultRowHeight="15"/>
  <cols>
    <col min="1" max="1" width="7.5703125" bestFit="1" customWidth="1"/>
    <col min="2" max="2" width="32.5703125" customWidth="1"/>
    <col min="3" max="3" width="8.7109375" bestFit="1" customWidth="1"/>
    <col min="4" max="4" width="7" bestFit="1" customWidth="1"/>
    <col min="5" max="5" width="47.28515625" customWidth="1"/>
    <col min="6" max="6" width="21" customWidth="1"/>
    <col min="9" max="9" width="15.28515625" customWidth="1"/>
  </cols>
  <sheetData>
    <row r="1" spans="1:15">
      <c r="A1" s="2" t="s">
        <v>0</v>
      </c>
      <c r="B1" s="2" t="s">
        <v>13</v>
      </c>
      <c r="C1" s="2" t="s">
        <v>14</v>
      </c>
      <c r="D1" s="2" t="s">
        <v>15</v>
      </c>
      <c r="F1" s="2" t="s">
        <v>16</v>
      </c>
    </row>
    <row r="2" spans="1:15">
      <c r="A2" s="1" t="s">
        <v>3</v>
      </c>
      <c r="B2" s="6" t="str">
        <f t="shared" ref="B2:B13" si="0">IF(A2="","",VLOOKUP(A2,magazzino,2,FALSE))</f>
        <v>Piatti bordo argento</v>
      </c>
      <c r="C2" s="1">
        <v>35</v>
      </c>
      <c r="D2" s="7">
        <f t="shared" ref="D2:D12" si="1">IF(A2="","",VLOOKUP(A2,magazzino,3,FALSE))</f>
        <v>35</v>
      </c>
      <c r="E2" s="10" t="str">
        <f>IF(C2&gt;I2,"Q.ta non disponibile. " &amp; "Pezzi a magazzino: " &amp; I2,"")</f>
        <v>Q.ta non disponibile. Pezzi a magazzino: 34</v>
      </c>
      <c r="F2" s="8">
        <f>IF(C2="","",PRODUCT(C2,D2))</f>
        <v>1225</v>
      </c>
      <c r="G2" s="11"/>
      <c r="H2" s="11"/>
      <c r="I2" s="12">
        <f t="shared" ref="I2:I12" si="2">VLOOKUP(A2,magazzino,4,FALSE)</f>
        <v>34</v>
      </c>
      <c r="J2" s="11"/>
      <c r="K2" s="11"/>
      <c r="L2" s="11"/>
      <c r="M2" s="11"/>
      <c r="N2" s="11"/>
      <c r="O2" s="11"/>
    </row>
    <row r="3" spans="1:15">
      <c r="A3" s="1" t="s">
        <v>5</v>
      </c>
      <c r="B3" s="6" t="str">
        <f t="shared" si="0"/>
        <v>Piatti bordo oro</v>
      </c>
      <c r="C3" s="1">
        <v>3</v>
      </c>
      <c r="D3" s="7">
        <f t="shared" si="1"/>
        <v>45</v>
      </c>
      <c r="E3" s="10" t="str">
        <f t="shared" ref="E3:E12" si="3">IF(C3&gt;I3,"Q.ta non disponibile. " &amp; "Pezzi a magazzino: " &amp; I3,"")</f>
        <v/>
      </c>
      <c r="F3" s="8">
        <f t="shared" ref="F3:F12" si="4">IF(C3="","",PRODUCT(C3,D3))</f>
        <v>135</v>
      </c>
      <c r="G3" s="11"/>
      <c r="H3" s="11"/>
      <c r="I3" s="12">
        <f t="shared" si="2"/>
        <v>6</v>
      </c>
      <c r="J3" s="11"/>
      <c r="K3" s="11"/>
      <c r="L3" s="11"/>
      <c r="M3" s="11"/>
      <c r="N3" s="11"/>
      <c r="O3" s="11"/>
    </row>
    <row r="4" spans="1:15">
      <c r="A4" s="1" t="s">
        <v>9</v>
      </c>
      <c r="B4" s="6" t="str">
        <f t="shared" si="0"/>
        <v>Forchette acciaio INOX 18/10</v>
      </c>
      <c r="C4" s="1">
        <v>33</v>
      </c>
      <c r="D4" s="7">
        <f t="shared" si="1"/>
        <v>8</v>
      </c>
      <c r="E4" s="10" t="str">
        <f t="shared" si="3"/>
        <v>Q.ta non disponibile. Pezzi a magazzino: 4</v>
      </c>
      <c r="F4" s="8">
        <f t="shared" si="4"/>
        <v>264</v>
      </c>
      <c r="G4" s="11"/>
      <c r="H4" s="11"/>
      <c r="I4" s="12">
        <f t="shared" si="2"/>
        <v>4</v>
      </c>
      <c r="J4" s="11"/>
      <c r="K4" s="11"/>
      <c r="L4" s="11"/>
      <c r="M4" s="11"/>
      <c r="N4" s="11"/>
      <c r="O4" s="11"/>
    </row>
    <row r="5" spans="1:15">
      <c r="A5" s="1" t="s">
        <v>11</v>
      </c>
      <c r="B5" s="6" t="str">
        <f t="shared" si="0"/>
        <v>Coltelli acciaio inox 18/10</v>
      </c>
      <c r="C5" s="1">
        <v>12</v>
      </c>
      <c r="D5" s="7">
        <f t="shared" si="1"/>
        <v>5</v>
      </c>
      <c r="E5" s="10" t="str">
        <f t="shared" si="3"/>
        <v/>
      </c>
      <c r="F5" s="8">
        <f t="shared" si="4"/>
        <v>60</v>
      </c>
      <c r="G5" s="11"/>
      <c r="H5" s="11"/>
      <c r="I5" s="12">
        <f t="shared" si="2"/>
        <v>12</v>
      </c>
      <c r="J5" s="11"/>
      <c r="K5" s="11"/>
      <c r="L5" s="11"/>
      <c r="M5" s="11"/>
      <c r="N5" s="11"/>
      <c r="O5" s="11"/>
    </row>
    <row r="6" spans="1:15">
      <c r="A6" s="1" t="s">
        <v>7</v>
      </c>
      <c r="B6" s="6" t="str">
        <f t="shared" si="0"/>
        <v>Tazze bordo oro</v>
      </c>
      <c r="C6" s="1">
        <v>2</v>
      </c>
      <c r="D6" s="7">
        <f t="shared" si="1"/>
        <v>12</v>
      </c>
      <c r="E6" s="10" t="str">
        <f t="shared" si="3"/>
        <v/>
      </c>
      <c r="F6" s="8">
        <f t="shared" si="4"/>
        <v>24</v>
      </c>
      <c r="G6" s="11"/>
      <c r="H6" s="11"/>
      <c r="I6" s="12">
        <f t="shared" si="2"/>
        <v>14</v>
      </c>
      <c r="J6" s="11"/>
      <c r="K6" s="11"/>
      <c r="L6" s="11"/>
      <c r="M6" s="11"/>
      <c r="N6" s="11"/>
      <c r="O6" s="11"/>
    </row>
    <row r="7" spans="1:15">
      <c r="A7" s="1" t="s">
        <v>3</v>
      </c>
      <c r="B7" s="6" t="str">
        <f t="shared" si="0"/>
        <v>Piatti bordo argento</v>
      </c>
      <c r="C7" s="1">
        <v>23</v>
      </c>
      <c r="D7" s="7">
        <f t="shared" si="1"/>
        <v>35</v>
      </c>
      <c r="E7" s="10" t="str">
        <f t="shared" si="3"/>
        <v/>
      </c>
      <c r="F7" s="8">
        <f t="shared" si="4"/>
        <v>805</v>
      </c>
      <c r="G7" s="11"/>
      <c r="H7" s="11"/>
      <c r="I7" s="12">
        <f t="shared" si="2"/>
        <v>34</v>
      </c>
      <c r="J7" s="11"/>
      <c r="K7" s="11"/>
      <c r="L7" s="11"/>
      <c r="M7" s="11"/>
      <c r="N7" s="11"/>
      <c r="O7" s="11"/>
    </row>
    <row r="8" spans="1:15">
      <c r="A8" s="1" t="s">
        <v>5</v>
      </c>
      <c r="B8" s="6" t="str">
        <f t="shared" si="0"/>
        <v>Piatti bordo oro</v>
      </c>
      <c r="C8" s="1">
        <v>1</v>
      </c>
      <c r="D8" s="7">
        <f t="shared" si="1"/>
        <v>45</v>
      </c>
      <c r="E8" s="10" t="str">
        <f t="shared" si="3"/>
        <v/>
      </c>
      <c r="F8" s="8">
        <f t="shared" si="4"/>
        <v>45</v>
      </c>
      <c r="G8" s="11"/>
      <c r="H8" s="11"/>
      <c r="I8" s="12">
        <f t="shared" si="2"/>
        <v>6</v>
      </c>
      <c r="J8" s="11"/>
      <c r="K8" s="11"/>
      <c r="L8" s="11"/>
      <c r="M8" s="11"/>
      <c r="N8" s="11"/>
      <c r="O8" s="11"/>
    </row>
    <row r="9" spans="1:15">
      <c r="A9" s="1" t="s">
        <v>9</v>
      </c>
      <c r="B9" s="6" t="str">
        <f t="shared" si="0"/>
        <v>Forchette acciaio INOX 18/10</v>
      </c>
      <c r="C9" s="1">
        <v>3</v>
      </c>
      <c r="D9" s="7">
        <f t="shared" si="1"/>
        <v>8</v>
      </c>
      <c r="E9" s="10" t="str">
        <f t="shared" si="3"/>
        <v/>
      </c>
      <c r="F9" s="8">
        <f t="shared" si="4"/>
        <v>24</v>
      </c>
      <c r="G9" s="11"/>
      <c r="H9" s="11"/>
      <c r="I9" s="12">
        <f t="shared" si="2"/>
        <v>4</v>
      </c>
      <c r="J9" s="11"/>
      <c r="K9" s="11"/>
      <c r="L9" s="11"/>
      <c r="M9" s="11"/>
      <c r="N9" s="11"/>
      <c r="O9" s="11"/>
    </row>
    <row r="10" spans="1:15">
      <c r="A10" s="1" t="s">
        <v>3</v>
      </c>
      <c r="B10" s="6" t="str">
        <f t="shared" si="0"/>
        <v>Piatti bordo argento</v>
      </c>
      <c r="C10" s="1">
        <v>3</v>
      </c>
      <c r="D10" s="7">
        <f t="shared" si="1"/>
        <v>35</v>
      </c>
      <c r="E10" s="10" t="str">
        <f t="shared" si="3"/>
        <v/>
      </c>
      <c r="F10" s="8">
        <f t="shared" si="4"/>
        <v>105</v>
      </c>
      <c r="G10" s="11"/>
      <c r="H10" s="11"/>
      <c r="I10" s="12">
        <f t="shared" si="2"/>
        <v>34</v>
      </c>
      <c r="J10" s="11"/>
      <c r="K10" s="11"/>
      <c r="L10" s="11"/>
      <c r="M10" s="11"/>
      <c r="N10" s="11"/>
      <c r="O10" s="11"/>
    </row>
    <row r="11" spans="1:15">
      <c r="A11" s="1" t="s">
        <v>3</v>
      </c>
      <c r="B11" s="6" t="str">
        <f t="shared" si="0"/>
        <v>Piatti bordo argento</v>
      </c>
      <c r="C11" s="1">
        <v>4</v>
      </c>
      <c r="D11" s="7">
        <f t="shared" si="1"/>
        <v>35</v>
      </c>
      <c r="E11" s="10" t="str">
        <f t="shared" si="3"/>
        <v/>
      </c>
      <c r="F11" s="8">
        <f t="shared" si="4"/>
        <v>140</v>
      </c>
      <c r="G11" s="11"/>
      <c r="H11" s="11"/>
      <c r="I11" s="12">
        <f t="shared" si="2"/>
        <v>34</v>
      </c>
      <c r="J11" s="11"/>
      <c r="K11" s="11"/>
      <c r="L11" s="11"/>
      <c r="M11" s="11"/>
      <c r="N11" s="11"/>
      <c r="O11" s="11"/>
    </row>
    <row r="12" spans="1:15">
      <c r="A12" s="1" t="s">
        <v>3</v>
      </c>
      <c r="B12" s="6" t="str">
        <f t="shared" si="0"/>
        <v>Piatti bordo argento</v>
      </c>
      <c r="C12" s="1">
        <v>23</v>
      </c>
      <c r="D12" s="7">
        <f t="shared" si="1"/>
        <v>35</v>
      </c>
      <c r="E12" s="10" t="str">
        <f t="shared" si="3"/>
        <v/>
      </c>
      <c r="F12" s="8">
        <f t="shared" si="4"/>
        <v>805</v>
      </c>
      <c r="G12" s="11"/>
      <c r="H12" s="11"/>
      <c r="I12" s="12">
        <f t="shared" si="2"/>
        <v>34</v>
      </c>
      <c r="J12" s="11"/>
      <c r="K12" s="11"/>
      <c r="L12" s="11"/>
      <c r="M12" s="11"/>
      <c r="N12" s="11"/>
      <c r="O12" s="11"/>
    </row>
    <row r="13" spans="1:15">
      <c r="B13" t="str">
        <f t="shared" si="0"/>
        <v/>
      </c>
      <c r="F13" s="2"/>
    </row>
    <row r="14" spans="1:15" ht="15.75" thickBot="1">
      <c r="F14" s="4"/>
    </row>
    <row r="15" spans="1:15" ht="15.75" thickBot="1">
      <c r="E15" s="5"/>
      <c r="F15" s="9">
        <f>SUM(F2:F14)</f>
        <v>3632</v>
      </c>
    </row>
  </sheetData>
  <sheetProtection selectLockedCells="1"/>
  <conditionalFormatting sqref="C2:C12">
    <cfRule type="expression" dxfId="0" priority="1">
      <formula>C2&gt;I2</formula>
    </cfRule>
  </conditionalFormatting>
  <dataValidations count="3">
    <dataValidation type="list" allowBlank="1" showInputMessage="1" showErrorMessage="1" sqref="L8">
      <formula1>#REF!</formula1>
    </dataValidation>
    <dataValidation type="list" allowBlank="1" showInputMessage="1" showErrorMessage="1" sqref="A2:A12">
      <formula1>lista</formula1>
    </dataValidation>
    <dataValidation type="custom" errorStyle="warning" allowBlank="1" showInputMessage="1" showErrorMessage="1" errorTitle="Disponibilità magazzino" error="Numero di pezzi non disponibile a magazzino" sqref="C2:C12">
      <formula1>C2&lt;I2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D6" sqref="D6"/>
    </sheetView>
  </sheetViews>
  <sheetFormatPr defaultRowHeight="15"/>
  <cols>
    <col min="1" max="1" width="7" bestFit="1" customWidth="1"/>
    <col min="2" max="2" width="26.85546875" bestFit="1" customWidth="1"/>
    <col min="3" max="3" width="7" bestFit="1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17</v>
      </c>
    </row>
    <row r="2" spans="1:4">
      <c r="A2" t="s">
        <v>3</v>
      </c>
      <c r="B2" t="s">
        <v>4</v>
      </c>
      <c r="C2" s="3">
        <v>35</v>
      </c>
      <c r="D2">
        <v>34</v>
      </c>
    </row>
    <row r="3" spans="1:4">
      <c r="A3" t="s">
        <v>5</v>
      </c>
      <c r="B3" t="s">
        <v>6</v>
      </c>
      <c r="C3" s="3">
        <v>45</v>
      </c>
      <c r="D3">
        <v>6</v>
      </c>
    </row>
    <row r="4" spans="1:4">
      <c r="A4" t="s">
        <v>7</v>
      </c>
      <c r="B4" t="s">
        <v>8</v>
      </c>
      <c r="C4" s="3">
        <v>12</v>
      </c>
      <c r="D4">
        <v>14</v>
      </c>
    </row>
    <row r="5" spans="1:4">
      <c r="A5" t="s">
        <v>9</v>
      </c>
      <c r="B5" t="s">
        <v>10</v>
      </c>
      <c r="C5" s="3">
        <v>8</v>
      </c>
      <c r="D5">
        <v>4</v>
      </c>
    </row>
    <row r="6" spans="1:4">
      <c r="A6" t="s">
        <v>11</v>
      </c>
      <c r="B6" t="s">
        <v>12</v>
      </c>
      <c r="C6" s="3">
        <v>5</v>
      </c>
      <c r="D6">
        <v>12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Fattura</vt:lpstr>
      <vt:lpstr>Magazzino</vt:lpstr>
      <vt:lpstr>lista</vt:lpstr>
      <vt:lpstr>magazzino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2020-01-09T13:32:58Z</dcterms:created>
  <dcterms:modified xsi:type="dcterms:W3CDTF">2020-01-12T22:55:16Z</dcterms:modified>
</cp:coreProperties>
</file>